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/>
  <mc:AlternateContent xmlns:mc="http://schemas.openxmlformats.org/markup-compatibility/2006">
    <mc:Choice Requires="x15">
      <x15ac:absPath xmlns:x15ac="http://schemas.microsoft.com/office/spreadsheetml/2010/11/ac" url="/Volumes/Admin Share-1/Cores/New Shared Resources/1 New Core Docs/"/>
    </mc:Choice>
  </mc:AlternateContent>
  <bookViews>
    <workbookView xWindow="40520" yWindow="1460" windowWidth="28200" windowHeight="15460"/>
  </bookViews>
  <sheets>
    <sheet name="P &amp; L" sheetId="1" r:id="rId1"/>
    <sheet name="Non-Salary Exp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H34" i="1"/>
  <c r="D4" i="2"/>
  <c r="E4" i="2"/>
  <c r="F4" i="2"/>
  <c r="G4" i="2"/>
  <c r="D8" i="2"/>
  <c r="E8" i="2"/>
  <c r="F8" i="2"/>
  <c r="G8" i="2"/>
  <c r="G12" i="2"/>
  <c r="F12" i="2"/>
  <c r="E12" i="2"/>
  <c r="D12" i="2"/>
  <c r="C12" i="2"/>
  <c r="H10" i="2"/>
  <c r="H8" i="2"/>
  <c r="H6" i="2"/>
  <c r="H4" i="2"/>
  <c r="H12" i="2"/>
  <c r="E24" i="1"/>
  <c r="D25" i="1"/>
  <c r="D23" i="1"/>
  <c r="I8" i="1"/>
  <c r="I4" i="1"/>
  <c r="H5" i="1"/>
  <c r="E25" i="1"/>
  <c r="F25" i="1"/>
  <c r="G25" i="1"/>
  <c r="H25" i="1"/>
  <c r="I13" i="1"/>
  <c r="I25" i="1"/>
  <c r="F24" i="1"/>
  <c r="G24" i="1"/>
  <c r="H24" i="1"/>
  <c r="D27" i="1"/>
  <c r="D7" i="1"/>
  <c r="D5" i="1"/>
  <c r="E5" i="1"/>
  <c r="E23" i="1"/>
  <c r="I24" i="1"/>
  <c r="G5" i="1"/>
  <c r="F5" i="1"/>
  <c r="I5" i="1"/>
  <c r="E27" i="1"/>
  <c r="E7" i="1"/>
  <c r="F23" i="1"/>
  <c r="D9" i="1"/>
  <c r="D15" i="1"/>
  <c r="F27" i="1"/>
  <c r="G23" i="1"/>
  <c r="F7" i="1"/>
  <c r="F9" i="1"/>
  <c r="F15" i="1"/>
  <c r="H23" i="1"/>
  <c r="H27" i="1"/>
  <c r="G27" i="1"/>
  <c r="G7" i="1"/>
  <c r="E9" i="1"/>
  <c r="E15" i="1"/>
  <c r="H7" i="1"/>
  <c r="H9" i="1"/>
  <c r="H15" i="1"/>
  <c r="I27" i="1"/>
  <c r="I23" i="1"/>
  <c r="G9" i="1"/>
  <c r="G15" i="1"/>
  <c r="I7" i="1"/>
  <c r="I15" i="1"/>
  <c r="I9" i="1"/>
</calcChain>
</file>

<file path=xl/sharedStrings.xml><?xml version="1.0" encoding="utf-8"?>
<sst xmlns="http://schemas.openxmlformats.org/spreadsheetml/2006/main" count="77" uniqueCount="52">
  <si>
    <t>Revenue</t>
  </si>
  <si>
    <t>Expenses</t>
  </si>
  <si>
    <t>Total/shortfall</t>
  </si>
  <si>
    <t>Subtotal Revenue</t>
  </si>
  <si>
    <t>Salary</t>
  </si>
  <si>
    <t>Non-Salary</t>
  </si>
  <si>
    <t>Subtotal Expenses</t>
  </si>
  <si>
    <t>Salary details</t>
  </si>
  <si>
    <t>Employee</t>
  </si>
  <si>
    <t>Monthly base</t>
  </si>
  <si>
    <t>Effort on core</t>
  </si>
  <si>
    <t>Sal/FB on core</t>
  </si>
  <si>
    <t>Notes:</t>
  </si>
  <si>
    <t>School of Medicine Subvention</t>
  </si>
  <si>
    <t>FY18</t>
  </si>
  <si>
    <t>FY19</t>
  </si>
  <si>
    <t>Profit &amp; Loss Statement  
Profit &amp; Loss Statement</t>
  </si>
  <si>
    <t>FY20</t>
  </si>
  <si>
    <t>Totals</t>
  </si>
  <si>
    <t>Fringe Rate</t>
  </si>
  <si>
    <t>Sal Increase per Year</t>
  </si>
  <si>
    <t>How to use sheet</t>
  </si>
  <si>
    <t>if requesting funding from the SOM please list that amount here</t>
  </si>
  <si>
    <t xml:space="preserve">All salary and non salary expenses need to be projected.  </t>
  </si>
  <si>
    <t>Please list non salary costs or attach a separate sheet showing the breakdown of these costs</t>
  </si>
  <si>
    <r>
      <t xml:space="preserve">Use the </t>
    </r>
    <r>
      <rPr>
        <b/>
        <sz val="11"/>
        <color theme="1"/>
        <rFont val="Calibri"/>
        <family val="2"/>
        <scheme val="minor"/>
      </rPr>
      <t>Salary details</t>
    </r>
    <r>
      <rPr>
        <sz val="11"/>
        <color theme="1"/>
        <rFont val="Calibri"/>
        <family val="2"/>
        <scheme val="minor"/>
      </rPr>
      <t xml:space="preserve"> part of the form to input salary costs and the will feed up to the salary line.</t>
    </r>
  </si>
  <si>
    <t>Notes</t>
  </si>
  <si>
    <t>Please put anything that you feel is relevant to your calculations here</t>
  </si>
  <si>
    <t>this is built to help calculate out the projected salaries</t>
  </si>
  <si>
    <r>
      <t xml:space="preserve">List employees and their </t>
    </r>
    <r>
      <rPr>
        <b/>
        <sz val="11"/>
        <color theme="1"/>
        <rFont val="Calibri"/>
        <family val="2"/>
        <scheme val="minor"/>
      </rPr>
      <t>FULL SALARY</t>
    </r>
  </si>
  <si>
    <t>Next list the effort you expect to cover</t>
  </si>
  <si>
    <t>Calculations are based on the Fringe rate and Sal Increase per Year numbers, please adjust as you see fit.</t>
  </si>
  <si>
    <t>Rev from activities</t>
  </si>
  <si>
    <t>Non-Salary Expenses</t>
  </si>
  <si>
    <t>Maintenance Contract</t>
  </si>
  <si>
    <t>Lab Supplies</t>
  </si>
  <si>
    <t>Interdepartmental Services</t>
  </si>
  <si>
    <t>Travel</t>
  </si>
  <si>
    <t>Yearly Totals</t>
  </si>
  <si>
    <t>(See additional worksheet)</t>
  </si>
  <si>
    <t xml:space="preserve">Department Support of Effort:  </t>
  </si>
  <si>
    <t>Total</t>
  </si>
  <si>
    <t>Departmental Subvention</t>
  </si>
  <si>
    <t xml:space="preserve">List what amounts the department will be bringing to the table.  </t>
  </si>
  <si>
    <t>If this is a shared resource request then the estimated revenue from services needs to be listed</t>
  </si>
  <si>
    <t>Joe</t>
  </si>
  <si>
    <t>John</t>
  </si>
  <si>
    <t>Jane</t>
  </si>
  <si>
    <t>FY21</t>
  </si>
  <si>
    <t>FY22</t>
  </si>
  <si>
    <t>FY16</t>
  </si>
  <si>
    <t>FY17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</si>
</sst>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indent="1"/>
    </xf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Border="1"/>
    <xf numFmtId="0" fontId="0" fillId="0" borderId="0" xfId="0" applyBorder="1"/>
    <xf numFmtId="9" fontId="0" fillId="0" borderId="0" xfId="1" applyFont="1" applyBorder="1"/>
    <xf numFmtId="164" fontId="0" fillId="0" borderId="1" xfId="0" applyNumberFormat="1" applyBorder="1"/>
    <xf numFmtId="0" fontId="0" fillId="0" borderId="0" xfId="0" applyFill="1"/>
    <xf numFmtId="164" fontId="0" fillId="0" borderId="0" xfId="0" applyNumberFormat="1" applyFill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11" xfId="0" applyNumberFormat="1" applyBorder="1"/>
    <xf numFmtId="0" fontId="0" fillId="0" borderId="12" xfId="0" applyBorder="1"/>
    <xf numFmtId="2" fontId="0" fillId="0" borderId="13" xfId="1" applyNumberFormat="1" applyFont="1" applyFill="1" applyBorder="1"/>
    <xf numFmtId="0" fontId="3" fillId="0" borderId="0" xfId="0" applyFont="1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0" fillId="3" borderId="0" xfId="0" applyFill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10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0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29" bestFit="1" customWidth="1"/>
    <col min="2" max="2" width="19.5" bestFit="1" customWidth="1"/>
    <col min="3" max="3" width="7.5" bestFit="1" customWidth="1"/>
    <col min="4" max="4" width="13.1640625" style="1" bestFit="1" customWidth="1"/>
    <col min="5" max="8" width="11.5" bestFit="1" customWidth="1"/>
    <col min="9" max="9" width="13" bestFit="1" customWidth="1"/>
    <col min="10" max="10" width="13.1640625" bestFit="1" customWidth="1"/>
    <col min="11" max="11" width="12.33203125" customWidth="1"/>
    <col min="12" max="13" width="11.83203125" bestFit="1" customWidth="1"/>
    <col min="14" max="14" width="10.1640625" bestFit="1" customWidth="1"/>
  </cols>
  <sheetData>
    <row r="1" spans="1:14" ht="21" x14ac:dyDescent="0.25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12"/>
    </row>
    <row r="3" spans="1:14" x14ac:dyDescent="0.2">
      <c r="D3" s="13" t="s">
        <v>14</v>
      </c>
      <c r="E3" s="13" t="s">
        <v>15</v>
      </c>
      <c r="F3" s="13" t="s">
        <v>17</v>
      </c>
      <c r="G3" s="41" t="s">
        <v>48</v>
      </c>
      <c r="H3" s="41" t="s">
        <v>49</v>
      </c>
      <c r="I3" s="13" t="s">
        <v>18</v>
      </c>
    </row>
    <row r="4" spans="1:14" x14ac:dyDescent="0.2">
      <c r="A4" s="14" t="s">
        <v>0</v>
      </c>
      <c r="B4" s="2" t="s">
        <v>32</v>
      </c>
      <c r="C4" s="2"/>
      <c r="D4" s="8"/>
      <c r="E4" s="8"/>
      <c r="F4" s="8"/>
      <c r="G4" s="8"/>
      <c r="H4" s="8"/>
      <c r="I4" s="8">
        <f t="shared" ref="I4" si="0">SUM(D4:H4)</f>
        <v>0</v>
      </c>
    </row>
    <row r="5" spans="1:14" ht="15" customHeight="1" x14ac:dyDescent="0.2">
      <c r="B5" s="3" t="s">
        <v>3</v>
      </c>
      <c r="C5" s="3"/>
      <c r="D5" s="4">
        <f>SUM(D4:D4)</f>
        <v>0</v>
      </c>
      <c r="E5" s="4">
        <f>SUM(E4:E4)</f>
        <v>0</v>
      </c>
      <c r="F5" s="4">
        <f>SUM(F4:F4)</f>
        <v>0</v>
      </c>
      <c r="G5" s="4">
        <f>SUM(G4:G4)</f>
        <v>0</v>
      </c>
      <c r="H5" s="4">
        <f>SUM(H4:H4)</f>
        <v>0</v>
      </c>
      <c r="I5" s="1">
        <f>SUM(D5:H5)</f>
        <v>0</v>
      </c>
    </row>
    <row r="6" spans="1:14" x14ac:dyDescent="0.2">
      <c r="B6" s="9"/>
      <c r="C6" s="9"/>
      <c r="D6" s="10"/>
      <c r="E6" s="10"/>
      <c r="F6" s="10"/>
      <c r="G6" s="10"/>
      <c r="H6" s="10"/>
      <c r="I6" s="1"/>
    </row>
    <row r="7" spans="1:14" x14ac:dyDescent="0.2">
      <c r="A7" s="14" t="s">
        <v>1</v>
      </c>
      <c r="B7" s="2" t="s">
        <v>4</v>
      </c>
      <c r="C7" s="2"/>
      <c r="D7" s="1">
        <f>D27</f>
        <v>104816.78099999999</v>
      </c>
      <c r="E7" s="1">
        <f>E27</f>
        <v>224482.20052499999</v>
      </c>
      <c r="F7" s="1">
        <f>F27</f>
        <v>230094.25553812497</v>
      </c>
      <c r="G7" s="1">
        <f>G27</f>
        <v>235846.61192657807</v>
      </c>
      <c r="H7" s="1">
        <f>H27</f>
        <v>241742.77722474252</v>
      </c>
      <c r="I7" s="1">
        <f>SUM(D7:H7)</f>
        <v>1036982.6262144456</v>
      </c>
    </row>
    <row r="8" spans="1:14" x14ac:dyDescent="0.2">
      <c r="A8" s="36" t="s">
        <v>39</v>
      </c>
      <c r="B8" s="2" t="s">
        <v>5</v>
      </c>
      <c r="C8" s="2"/>
      <c r="D8" s="8"/>
      <c r="E8" s="8"/>
      <c r="F8" s="8"/>
      <c r="G8" s="8"/>
      <c r="H8" s="8"/>
      <c r="I8" s="8">
        <f t="shared" ref="I8:I9" si="1">SUM(D8:H8)</f>
        <v>0</v>
      </c>
      <c r="M8" s="1"/>
    </row>
    <row r="9" spans="1:14" x14ac:dyDescent="0.2">
      <c r="B9" s="3" t="s">
        <v>6</v>
      </c>
      <c r="C9" s="3"/>
      <c r="D9" s="4">
        <f t="shared" ref="D9:H9" si="2">SUM(D7:D8)</f>
        <v>104816.78099999999</v>
      </c>
      <c r="E9" s="4">
        <f t="shared" si="2"/>
        <v>224482.20052499999</v>
      </c>
      <c r="F9" s="4">
        <f t="shared" si="2"/>
        <v>230094.25553812497</v>
      </c>
      <c r="G9" s="4">
        <f t="shared" si="2"/>
        <v>235846.61192657807</v>
      </c>
      <c r="H9" s="4">
        <f t="shared" si="2"/>
        <v>241742.77722474252</v>
      </c>
      <c r="I9" s="1">
        <f t="shared" si="1"/>
        <v>1036982.6262144456</v>
      </c>
      <c r="K9" s="1"/>
      <c r="L9" s="1"/>
      <c r="M9" s="1"/>
      <c r="N9" s="1"/>
    </row>
    <row r="10" spans="1:14" ht="15" customHeight="1" x14ac:dyDescent="0.2">
      <c r="E10" s="1"/>
      <c r="F10" s="1"/>
      <c r="G10" s="1"/>
      <c r="H10" s="1"/>
      <c r="I10" s="1"/>
    </row>
    <row r="11" spans="1:14" ht="15" customHeight="1" x14ac:dyDescent="0.2">
      <c r="A11" s="11" t="s">
        <v>42</v>
      </c>
      <c r="B11" s="2"/>
      <c r="E11" s="10"/>
      <c r="F11" s="10"/>
      <c r="G11" s="10"/>
      <c r="H11" s="10"/>
      <c r="I11" s="1">
        <f>SUM(D11:H11)</f>
        <v>0</v>
      </c>
    </row>
    <row r="12" spans="1:14" ht="15" customHeight="1" x14ac:dyDescent="0.2">
      <c r="A12" s="11"/>
      <c r="B12" s="2"/>
      <c r="E12" s="10"/>
      <c r="F12" s="10"/>
      <c r="G12" s="10"/>
      <c r="H12" s="10"/>
      <c r="I12" s="1"/>
    </row>
    <row r="13" spans="1:14" x14ac:dyDescent="0.2">
      <c r="A13" s="11" t="s">
        <v>13</v>
      </c>
      <c r="E13" s="10"/>
      <c r="F13" s="10"/>
      <c r="G13" s="10"/>
      <c r="H13" s="10"/>
      <c r="I13" s="1">
        <f>SUM(D13:H13)</f>
        <v>0</v>
      </c>
      <c r="K13" s="1"/>
    </row>
    <row r="14" spans="1:14" x14ac:dyDescent="0.2">
      <c r="E14" s="1"/>
      <c r="F14" s="1"/>
      <c r="G14" s="1"/>
      <c r="H14" s="1"/>
      <c r="I14" s="1"/>
      <c r="K14" s="1"/>
    </row>
    <row r="15" spans="1:14" x14ac:dyDescent="0.2">
      <c r="A15" s="3" t="s">
        <v>2</v>
      </c>
      <c r="B15" s="3"/>
      <c r="C15" s="3"/>
      <c r="D15" s="4">
        <f>D5-D9+D11+D13</f>
        <v>-104816.78099999999</v>
      </c>
      <c r="E15" s="4">
        <f t="shared" ref="E15:H15" si="3">E5-E9+E11+E13</f>
        <v>-224482.20052499999</v>
      </c>
      <c r="F15" s="4">
        <f t="shared" si="3"/>
        <v>-230094.25553812497</v>
      </c>
      <c r="G15" s="4">
        <f t="shared" si="3"/>
        <v>-235846.61192657807</v>
      </c>
      <c r="H15" s="4">
        <f t="shared" si="3"/>
        <v>-241742.77722474252</v>
      </c>
      <c r="I15" s="4">
        <f>SUM(D15:H15)</f>
        <v>-1036982.6262144456</v>
      </c>
    </row>
    <row r="16" spans="1:14" s="9" customFormat="1" x14ac:dyDescent="0.2">
      <c r="D16" s="10"/>
      <c r="E16" s="10"/>
      <c r="F16" s="10"/>
      <c r="G16" s="10"/>
      <c r="H16" s="10"/>
      <c r="I16" s="10"/>
      <c r="J16" s="10"/>
    </row>
    <row r="17" spans="1:9" x14ac:dyDescent="0.2">
      <c r="A17" t="s">
        <v>12</v>
      </c>
    </row>
    <row r="18" spans="1:9" x14ac:dyDescent="0.2">
      <c r="B18" s="2"/>
      <c r="C18" s="2"/>
    </row>
    <row r="20" spans="1:9" ht="16" thickBot="1" x14ac:dyDescent="0.25"/>
    <row r="21" spans="1:9" x14ac:dyDescent="0.2">
      <c r="A21" s="11" t="s">
        <v>7</v>
      </c>
      <c r="B21" s="17" t="s">
        <v>14</v>
      </c>
      <c r="C21" s="18"/>
      <c r="D21" s="19" t="s">
        <v>14</v>
      </c>
      <c r="E21" s="19" t="s">
        <v>15</v>
      </c>
      <c r="F21" s="19" t="s">
        <v>17</v>
      </c>
      <c r="G21" s="19" t="s">
        <v>48</v>
      </c>
      <c r="H21" s="19" t="s">
        <v>49</v>
      </c>
      <c r="I21" s="20"/>
    </row>
    <row r="22" spans="1:9" ht="31" thickBot="1" x14ac:dyDescent="0.25">
      <c r="A22" t="s">
        <v>8</v>
      </c>
      <c r="B22" s="34" t="s">
        <v>9</v>
      </c>
      <c r="C22" s="15" t="s">
        <v>10</v>
      </c>
      <c r="D22" s="16" t="s">
        <v>11</v>
      </c>
      <c r="E22" s="16" t="s">
        <v>11</v>
      </c>
      <c r="F22" s="16" t="s">
        <v>11</v>
      </c>
      <c r="G22" s="16" t="s">
        <v>11</v>
      </c>
      <c r="H22" s="16" t="s">
        <v>11</v>
      </c>
      <c r="I22" s="35" t="s">
        <v>18</v>
      </c>
    </row>
    <row r="23" spans="1:9" x14ac:dyDescent="0.2">
      <c r="A23" t="s">
        <v>45</v>
      </c>
      <c r="B23" s="21">
        <v>5642.47</v>
      </c>
      <c r="C23" s="7">
        <v>1</v>
      </c>
      <c r="D23" s="27">
        <f>(B23*C23*$C$28)*12</f>
        <v>86329.790999999997</v>
      </c>
      <c r="E23" s="28">
        <f>D23*$C$29</f>
        <v>88488.035774999997</v>
      </c>
      <c r="F23" s="28">
        <f t="shared" ref="F23:H23" si="4">E23*$C$29</f>
        <v>90700.236669374994</v>
      </c>
      <c r="G23" s="28">
        <f t="shared" si="4"/>
        <v>92967.742586109365</v>
      </c>
      <c r="H23" s="28">
        <f t="shared" si="4"/>
        <v>95291.936150762092</v>
      </c>
      <c r="I23" s="29">
        <f t="shared" ref="I23:I25" si="5">SUM(D23:H23)</f>
        <v>453777.74218124646</v>
      </c>
    </row>
    <row r="24" spans="1:9" x14ac:dyDescent="0.2">
      <c r="A24" t="s">
        <v>46</v>
      </c>
      <c r="B24" s="21">
        <v>7650</v>
      </c>
      <c r="C24" s="7">
        <v>1</v>
      </c>
      <c r="D24" s="21">
        <v>0</v>
      </c>
      <c r="E24" s="5">
        <f>(B24*C28)*12</f>
        <v>117045</v>
      </c>
      <c r="F24" s="5">
        <f t="shared" ref="E24:H25" si="6">E24*$C$29</f>
        <v>119971.12499999999</v>
      </c>
      <c r="G24" s="5">
        <f t="shared" si="6"/>
        <v>122970.40312499997</v>
      </c>
      <c r="H24" s="5">
        <f t="shared" si="6"/>
        <v>126044.66320312496</v>
      </c>
      <c r="I24" s="22">
        <f t="shared" si="5"/>
        <v>486031.1913281249</v>
      </c>
    </row>
    <row r="25" spans="1:9" x14ac:dyDescent="0.2">
      <c r="A25" t="s">
        <v>47</v>
      </c>
      <c r="B25" s="21">
        <v>12083</v>
      </c>
      <c r="C25" s="7">
        <v>0.1</v>
      </c>
      <c r="D25" s="21">
        <f>(B25*C25*$C$28)*12</f>
        <v>18486.989999999998</v>
      </c>
      <c r="E25" s="5">
        <f t="shared" si="6"/>
        <v>18949.164749999996</v>
      </c>
      <c r="F25" s="5">
        <f t="shared" si="6"/>
        <v>19422.893868749994</v>
      </c>
      <c r="G25" s="5">
        <f t="shared" si="6"/>
        <v>19908.466215468743</v>
      </c>
      <c r="H25" s="5">
        <f t="shared" si="6"/>
        <v>20406.177870855459</v>
      </c>
      <c r="I25" s="22">
        <f t="shared" si="5"/>
        <v>97173.692705074194</v>
      </c>
    </row>
    <row r="26" spans="1:9" x14ac:dyDescent="0.2">
      <c r="B26" s="21"/>
      <c r="C26" s="7"/>
      <c r="D26" s="30"/>
      <c r="E26" s="8"/>
      <c r="F26" s="8"/>
      <c r="G26" s="8"/>
      <c r="H26" s="8"/>
      <c r="I26" s="23"/>
    </row>
    <row r="27" spans="1:9" ht="16" thickBot="1" x14ac:dyDescent="0.25">
      <c r="B27" s="24"/>
      <c r="C27" s="5"/>
      <c r="D27" s="24">
        <f>SUM(D23:D26)</f>
        <v>104816.78099999999</v>
      </c>
      <c r="E27" s="25">
        <f t="shared" ref="E27:H27" si="7">SUM(E23:E26)</f>
        <v>224482.20052499999</v>
      </c>
      <c r="F27" s="25">
        <f t="shared" si="7"/>
        <v>230094.25553812497</v>
      </c>
      <c r="G27" s="25">
        <f t="shared" si="7"/>
        <v>235846.61192657807</v>
      </c>
      <c r="H27" s="25">
        <f t="shared" si="7"/>
        <v>241742.77722474252</v>
      </c>
      <c r="I27" s="26">
        <f>SUM(D27:H27)</f>
        <v>1036982.6262144456</v>
      </c>
    </row>
    <row r="28" spans="1:9" x14ac:dyDescent="0.2">
      <c r="B28" s="33" t="s">
        <v>19</v>
      </c>
      <c r="C28" s="31">
        <v>1.2749999999999999</v>
      </c>
      <c r="D28" s="5"/>
      <c r="E28" s="5"/>
      <c r="F28" s="6"/>
      <c r="G28" s="6"/>
      <c r="H28" s="6"/>
      <c r="I28" s="6"/>
    </row>
    <row r="29" spans="1:9" ht="16" thickBot="1" x14ac:dyDescent="0.25">
      <c r="B29" s="33" t="s">
        <v>20</v>
      </c>
      <c r="C29" s="32">
        <v>1.0249999999999999</v>
      </c>
      <c r="D29" s="5"/>
      <c r="E29" s="6"/>
      <c r="F29" s="6"/>
      <c r="G29" s="6"/>
      <c r="H29" s="6"/>
      <c r="I29" s="6"/>
    </row>
    <row r="33" spans="1:9" s="9" customFormat="1" x14ac:dyDescent="0.2">
      <c r="C33" s="37" t="s">
        <v>50</v>
      </c>
      <c r="D33" s="38" t="s">
        <v>51</v>
      </c>
      <c r="E33" s="38" t="s">
        <v>14</v>
      </c>
      <c r="F33" s="38" t="s">
        <v>15</v>
      </c>
      <c r="G33" s="39" t="s">
        <v>17</v>
      </c>
      <c r="H33" s="40" t="s">
        <v>41</v>
      </c>
    </row>
    <row r="34" spans="1:9" s="9" customFormat="1" x14ac:dyDescent="0.2">
      <c r="A34" s="9" t="s">
        <v>40</v>
      </c>
      <c r="C34" s="10">
        <v>0</v>
      </c>
      <c r="D34" s="10">
        <v>41653.25</v>
      </c>
      <c r="E34" s="10">
        <v>30302.85</v>
      </c>
      <c r="F34" s="10">
        <v>35711.93</v>
      </c>
      <c r="G34" s="10">
        <v>41283.089999999997</v>
      </c>
      <c r="H34" s="10">
        <f>SUM(C34:G34)</f>
        <v>148951.12</v>
      </c>
    </row>
    <row r="39" spans="1:9" x14ac:dyDescent="0.2">
      <c r="A39" s="43" t="s">
        <v>21</v>
      </c>
      <c r="B39" s="43"/>
      <c r="C39" s="43"/>
      <c r="D39" s="43"/>
      <c r="E39" s="43"/>
      <c r="F39" s="43"/>
      <c r="G39" s="43"/>
      <c r="H39" s="43"/>
      <c r="I39" s="43"/>
    </row>
    <row r="40" spans="1:9" x14ac:dyDescent="0.2">
      <c r="A40" t="s">
        <v>0</v>
      </c>
      <c r="B40" t="s">
        <v>44</v>
      </c>
    </row>
    <row r="41" spans="1:9" x14ac:dyDescent="0.2">
      <c r="A41" t="s">
        <v>1</v>
      </c>
      <c r="B41" t="s">
        <v>23</v>
      </c>
    </row>
    <row r="42" spans="1:9" x14ac:dyDescent="0.2">
      <c r="B42" t="s">
        <v>25</v>
      </c>
    </row>
    <row r="43" spans="1:9" x14ac:dyDescent="0.2">
      <c r="B43" t="s">
        <v>24</v>
      </c>
    </row>
    <row r="44" spans="1:9" x14ac:dyDescent="0.2">
      <c r="A44" t="s">
        <v>42</v>
      </c>
      <c r="B44" t="s">
        <v>43</v>
      </c>
    </row>
    <row r="45" spans="1:9" x14ac:dyDescent="0.2">
      <c r="A45" t="s">
        <v>13</v>
      </c>
      <c r="B45" t="s">
        <v>22</v>
      </c>
    </row>
    <row r="46" spans="1:9" x14ac:dyDescent="0.2">
      <c r="A46" t="s">
        <v>26</v>
      </c>
      <c r="B46" t="s">
        <v>27</v>
      </c>
    </row>
    <row r="47" spans="1:9" x14ac:dyDescent="0.2">
      <c r="A47" t="s">
        <v>7</v>
      </c>
      <c r="B47" t="s">
        <v>28</v>
      </c>
    </row>
    <row r="48" spans="1:9" x14ac:dyDescent="0.2">
      <c r="B48" t="s">
        <v>29</v>
      </c>
    </row>
    <row r="49" spans="2:2" x14ac:dyDescent="0.2">
      <c r="B49" t="s">
        <v>30</v>
      </c>
    </row>
    <row r="50" spans="2:2" x14ac:dyDescent="0.2">
      <c r="B50" t="s">
        <v>31</v>
      </c>
    </row>
  </sheetData>
  <mergeCells count="2">
    <mergeCell ref="A1:I1"/>
    <mergeCell ref="A39:I3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I12"/>
  <sheetViews>
    <sheetView workbookViewId="0">
      <selection activeCell="K5" sqref="K5"/>
    </sheetView>
  </sheetViews>
  <sheetFormatPr baseColWidth="10" defaultColWidth="8.83203125" defaultRowHeight="15" x14ac:dyDescent="0.2"/>
  <cols>
    <col min="1" max="1" width="23.5" bestFit="1" customWidth="1"/>
    <col min="3" max="7" width="9.83203125" bestFit="1" customWidth="1"/>
    <col min="8" max="8" width="10.83203125" bestFit="1" customWidth="1"/>
  </cols>
  <sheetData>
    <row r="1" spans="1:9" x14ac:dyDescent="0.2">
      <c r="A1" t="s">
        <v>33</v>
      </c>
    </row>
    <row r="3" spans="1:9" x14ac:dyDescent="0.2">
      <c r="C3" s="41" t="s">
        <v>14</v>
      </c>
      <c r="D3" s="41" t="s">
        <v>15</v>
      </c>
      <c r="E3" s="41" t="s">
        <v>17</v>
      </c>
      <c r="F3" s="41" t="s">
        <v>48</v>
      </c>
      <c r="G3" s="41" t="s">
        <v>49</v>
      </c>
      <c r="H3" s="13" t="s">
        <v>18</v>
      </c>
    </row>
    <row r="4" spans="1:9" x14ac:dyDescent="0.2">
      <c r="A4" t="s">
        <v>34</v>
      </c>
      <c r="C4" s="1">
        <v>400</v>
      </c>
      <c r="D4" s="1">
        <f>C4*1.03</f>
        <v>412</v>
      </c>
      <c r="E4" s="1">
        <f t="shared" ref="E4:G4" si="0">D4*1.03</f>
        <v>424.36</v>
      </c>
      <c r="F4" s="1">
        <f t="shared" si="0"/>
        <v>437.0908</v>
      </c>
      <c r="G4" s="1">
        <f t="shared" si="0"/>
        <v>450.20352400000002</v>
      </c>
      <c r="H4" s="1">
        <f>SUM(C4:G4)</f>
        <v>2123.6543240000001</v>
      </c>
      <c r="I4" s="1"/>
    </row>
    <row r="5" spans="1:9" x14ac:dyDescent="0.2">
      <c r="C5" s="1"/>
      <c r="D5" s="1"/>
      <c r="E5" s="1"/>
      <c r="F5" s="1"/>
      <c r="G5" s="1"/>
      <c r="H5" s="1"/>
      <c r="I5" s="1"/>
    </row>
    <row r="6" spans="1:9" x14ac:dyDescent="0.2">
      <c r="A6" t="s">
        <v>35</v>
      </c>
      <c r="C6" s="1">
        <v>15325</v>
      </c>
      <c r="D6" s="1">
        <v>21124.75</v>
      </c>
      <c r="E6" s="1">
        <v>38918.49</v>
      </c>
      <c r="F6" s="1">
        <v>40146.050000000003</v>
      </c>
      <c r="G6" s="1">
        <v>41410.230000000003</v>
      </c>
      <c r="H6" s="1">
        <f>SUM(C6:G6)</f>
        <v>156924.51999999999</v>
      </c>
      <c r="I6" s="1"/>
    </row>
    <row r="7" spans="1:9" x14ac:dyDescent="0.2">
      <c r="C7" s="1"/>
      <c r="D7" s="1"/>
      <c r="E7" s="1"/>
      <c r="F7" s="1"/>
      <c r="G7" s="1"/>
      <c r="H7" s="1"/>
      <c r="I7" s="1"/>
    </row>
    <row r="8" spans="1:9" x14ac:dyDescent="0.2">
      <c r="A8" t="s">
        <v>36</v>
      </c>
      <c r="C8" s="1">
        <v>6275</v>
      </c>
      <c r="D8" s="1">
        <f>C8*1.03</f>
        <v>6463.25</v>
      </c>
      <c r="E8" s="1">
        <f t="shared" ref="E8:G8" si="1">D8*1.03</f>
        <v>6657.1475</v>
      </c>
      <c r="F8" s="1">
        <f t="shared" si="1"/>
        <v>6856.8619250000002</v>
      </c>
      <c r="G8" s="1">
        <f t="shared" si="1"/>
        <v>7062.5677827500003</v>
      </c>
      <c r="H8" s="1">
        <f>SUM(C8:G8)</f>
        <v>33314.827207750001</v>
      </c>
      <c r="I8" s="1"/>
    </row>
    <row r="9" spans="1:9" x14ac:dyDescent="0.2">
      <c r="C9" s="1"/>
      <c r="D9" s="1"/>
      <c r="E9" s="1"/>
      <c r="F9" s="1"/>
      <c r="G9" s="1"/>
      <c r="H9" s="1"/>
      <c r="I9" s="1"/>
    </row>
    <row r="10" spans="1:9" x14ac:dyDescent="0.2">
      <c r="A10" t="s">
        <v>37</v>
      </c>
      <c r="C10" s="1">
        <v>2000</v>
      </c>
      <c r="D10" s="1">
        <v>2000</v>
      </c>
      <c r="E10" s="1">
        <v>2000</v>
      </c>
      <c r="F10" s="1">
        <v>2000</v>
      </c>
      <c r="G10" s="1">
        <v>2000</v>
      </c>
      <c r="H10" s="1">
        <f>SUM(C10:G10)</f>
        <v>10000</v>
      </c>
      <c r="I10" s="1"/>
    </row>
    <row r="11" spans="1:9" x14ac:dyDescent="0.2">
      <c r="C11" s="8"/>
      <c r="D11" s="8"/>
      <c r="E11" s="8"/>
      <c r="F11" s="8"/>
      <c r="G11" s="8"/>
      <c r="H11" s="8"/>
      <c r="I11" s="1"/>
    </row>
    <row r="12" spans="1:9" x14ac:dyDescent="0.2">
      <c r="A12" t="s">
        <v>38</v>
      </c>
      <c r="C12" s="1">
        <f t="shared" ref="C12:G12" si="2">SUM(C4:C10)</f>
        <v>24000</v>
      </c>
      <c r="D12" s="1">
        <f t="shared" si="2"/>
        <v>30000</v>
      </c>
      <c r="E12" s="1">
        <f t="shared" si="2"/>
        <v>47999.997499999998</v>
      </c>
      <c r="F12" s="1">
        <f t="shared" si="2"/>
        <v>49440.002724999998</v>
      </c>
      <c r="G12" s="1">
        <f t="shared" si="2"/>
        <v>50923.001306749997</v>
      </c>
      <c r="H12" s="1">
        <f>SUM(H4:H10)</f>
        <v>202363.00153174999</v>
      </c>
      <c r="I1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 &amp; L</vt:lpstr>
      <vt:lpstr>Non-Salary Exp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Foreman</dc:creator>
  <cp:lastModifiedBy>Jen Foreman</cp:lastModifiedBy>
  <cp:lastPrinted>2015-09-18T15:04:09Z</cp:lastPrinted>
  <dcterms:created xsi:type="dcterms:W3CDTF">2015-01-29T15:41:12Z</dcterms:created>
  <dcterms:modified xsi:type="dcterms:W3CDTF">2017-12-21T19:39:49Z</dcterms:modified>
</cp:coreProperties>
</file>